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P:\PR09455\50 Haalbaarheid\Teams\Algemeen\00 Deliverables\20 Design Toolkit\"/>
    </mc:Choice>
  </mc:AlternateContent>
  <xr:revisionPtr revIDLastSave="0" documentId="13_ncr:1_{C9DB1255-E7E5-469E-AF7C-400B93ADB532}" xr6:coauthVersionLast="47" xr6:coauthVersionMax="47" xr10:uidLastSave="{00000000-0000-0000-0000-000000000000}"/>
  <bookViews>
    <workbookView xWindow="-28920" yWindow="-120" windowWidth="29040" windowHeight="15840" xr2:uid="{64F13083-C4E1-4036-A95A-6D4996411327}"/>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1" l="1"/>
  <c r="D67" i="1"/>
  <c r="D66" i="1"/>
  <c r="D65" i="1"/>
  <c r="D64" i="1"/>
  <c r="D59" i="1"/>
  <c r="D54" i="1"/>
  <c r="D58" i="1" s="1"/>
  <c r="D60" i="1" l="1"/>
  <c r="D63" i="1" s="1"/>
</calcChain>
</file>

<file path=xl/sharedStrings.xml><?xml version="1.0" encoding="utf-8"?>
<sst xmlns="http://schemas.openxmlformats.org/spreadsheetml/2006/main" count="76" uniqueCount="62">
  <si>
    <t>[-]</t>
  </si>
  <si>
    <t>Input voor Design Toolkit</t>
  </si>
  <si>
    <t>Investeringskosten</t>
  </si>
  <si>
    <t>[€]</t>
  </si>
  <si>
    <t>[€/jaar]</t>
  </si>
  <si>
    <t>[€/MWht]</t>
  </si>
  <si>
    <t>[kg CO2/MWht]</t>
  </si>
  <si>
    <t>Kostprijs elektriciteit</t>
  </si>
  <si>
    <t>CO2 uitstoot elektriciteit</t>
  </si>
  <si>
    <t>[€/MWhe]</t>
  </si>
  <si>
    <t>[kg CO2/kWhe]</t>
  </si>
  <si>
    <t>Inleiding</t>
  </si>
  <si>
    <t>Financieel</t>
  </si>
  <si>
    <t>Duurzaamheid</t>
  </si>
  <si>
    <t>Tussentijdse resultaten</t>
  </si>
  <si>
    <t>Legenda</t>
  </si>
  <si>
    <t>Invulveld</t>
  </si>
  <si>
    <t>Tussenresultaat</t>
  </si>
  <si>
    <t>Eindresultaat (=input voor Design Toolkit)</t>
  </si>
  <si>
    <t xml:space="preserve">IF Technology heeft voor de RES Rotterdam Den Haag en de Leidse regio potentiekaarten opgesteld voor HTO. De architectuur van de Design Toolkit is nog ongeschikt om de kaarten rechtstreeks te integreren. Deze Excel is ontwikkeld om binnen de Design Toolkit zo goed mogelijk gebruik te kunnen maken van de beschikbare potentiekaarten. 	</t>
  </si>
  <si>
    <t>Stap 1: Selecteer locatie HTO</t>
  </si>
  <si>
    <t>Stap 4: Controleer basis input</t>
  </si>
  <si>
    <t>Naast de potentiekaarten zijn ook onderliggende kaarten gemaakt. De volgende kaart is van belang voor het bepalen van de input voor de Design Toolkit:
- Dieptekaart</t>
  </si>
  <si>
    <t>[m3/h]</t>
  </si>
  <si>
    <t>Debiet HTO systeem</t>
  </si>
  <si>
    <t>Ingeschat maximaal debiet per bron</t>
  </si>
  <si>
    <t>Aantal doubletten</t>
  </si>
  <si>
    <t>Stap 3: Bepaal de gewenste omvang van het HTO systeem</t>
  </si>
  <si>
    <t>Stap 2: Bepaal maximaal debiet per doublet en de diepte van de bronnen</t>
  </si>
  <si>
    <t>Diepte bronnen</t>
  </si>
  <si>
    <t>[m-mv]</t>
  </si>
  <si>
    <t>Diepteafhankelijke investeringskosten</t>
  </si>
  <si>
    <t>SPF lauwe bronnen bij laden</t>
  </si>
  <si>
    <t>SPF hete bronnen bij terugleveren</t>
  </si>
  <si>
    <t>SPF Technische ruimte</t>
  </si>
  <si>
    <t>Energetisch</t>
  </si>
  <si>
    <t>Variabele kosten waterbehandeling</t>
  </si>
  <si>
    <t>Ontwerp- en advieskosten</t>
  </si>
  <si>
    <t>Onvoorzien</t>
  </si>
  <si>
    <t>Overige investeringskosten</t>
  </si>
  <si>
    <t>CO2-uitstoot bij laden</t>
  </si>
  <si>
    <t>CO2-uitstoot bij terugleveren</t>
  </si>
  <si>
    <t>Kosten opgeslagen bronwarmte</t>
  </si>
  <si>
    <t xml:space="preserve">Hieronder staat de basisinput die gebruikt wordt om de kosten en de duurzaamheid te bepalen. Zonder verdere informatie wordt geadviseerd deze waarden te laten staan. Is meer detailinformatie bekend, dan kunnen de basiswaarden aangepast worden.	</t>
  </si>
  <si>
    <t>Dit zijn de kosten voor de opgeslagen bronwarmte, aanvullend op de variabele kosten die reeds zijn toegekend in de Design Toolkit bij de warmtebron zelf.</t>
  </si>
  <si>
    <t xml:space="preserve">Kosten waterbehandeling  hebben betrekking op hoeveelheid opgeslagen warmte. </t>
  </si>
  <si>
    <t>Kosten voor haalbaarheidsstudies, ontwerp en aanvraag benodigde vergunningen.</t>
  </si>
  <si>
    <t>Vaste operationele kosten</t>
  </si>
  <si>
    <t>Variabele operationele kosten bij laden</t>
  </si>
  <si>
    <t>Variabele operationele kosten bij terugleveren</t>
  </si>
  <si>
    <t xml:space="preserve">Het aantal doubletten is naar boven afgerond op gehele getallen. Merk op dat vanwege de temperatuursafhankelijkheid van het maximale debiet het voor kan komen dat het aantal benodigde lauwe bronnen in de praktijk groter is dan het benodigde aantal hete bronnen. Voor deze input-tool is dat verschil verwaarloosd en wordt een inschatting gedaan voor het aantal doubletten. Raadpleeg een geohydrologisch expert en een energie-expert voor een projectspecifieke inschatting van het benodigde aantal bronnen. </t>
  </si>
  <si>
    <t xml:space="preserve">De kaart geeft de diepte van de top. Hier moet nog de filterdikte bij worden opgeteld. Raadpleeg hiervoor een geohydrologisch expert. </t>
  </si>
  <si>
    <t xml:space="preserve">In de studie is gekeken naar het potentieel van de formatie van Maassluis. Er zijn twee potentiekaarten voor HTO opgeleverd, namelijk:
- Kwalitatieve potentiekaart: 
- Debiet kaart: 
</t>
  </si>
  <si>
    <t>Bij het selecteren van de locatie van HTO spelen diverse factoren een rol. Denk hierbij aan de nabijheid van een warmtenet, voldoende inpassingsmogelijkheden bovengronds en de geschiktheid van de bodem. Op basis van de kwalitatieve potentiekaart kan een eerste inschatting gemaakt worden van de bodemtechnische en juridische geschiktheid van een locatie. HTO heeft de grootste kans van slagen in een groen gebied (beperkt risico op rendementsverlies) en met een arcering (voldoende dikke kleilaag aanwezig). 
De bodemopbouw is in veel gebieden onzeker, zeker in gebieden waar weinig boorgegevens voorhanden zijn. Voor elke gekozen locatie zal een verdiepende studie nodig zijn, en mogelijk ook een proefboring. Raadpleeg hiervoor een geohydrologisch expert.</t>
  </si>
  <si>
    <t xml:space="preserve">Het debiet van de HTO kan stapsgewijs opgehoogd worden door extra bronnen te boren. Het gewenste debiet hangt af van zowel de omvang en jaarprofiel van de warmtevraag als de omvang en beschikbaarheid van de warmtebronnen. Wanneer het gewenste debiet op voorhand niet goed is in te schatten, kan een eerste rekenslag met de Design Toolkit worden uitgevoerd bij verschillende debieten. Uit de resultaten kan vervolgens bepaald worden welke omvang van de opslag de meeste kans van slagen heeft. Om een goed opslagrendement te halen, is naast de bodemopbouw ook het opslagvolume van belang. Een te klein opslagvolume zal tot hogere opslagverliezen leiden. Wat het minimale opslagvolume is, zal sterk afhangen van de bodemopbouw, maar een eerste indicatie is dat het opslagvolume minimaal 200.000 m3 dient te bedragen. Om een dergelijke hoeveelheid aan water op te kunnen slaan, zal doorgaans een debiet nodig zijn van minimaal 50-75 m3/h. Bij voorkeur wordt een HTO ontworpen met een debiet van 150 m3/h en een opslagvolume van 400.000 m3 of meer. Een energie-expert kan helpen bij het bepalen van de omvang en juiste wijze van inpassing van de HTO. </t>
  </si>
  <si>
    <t>Voor het bepalen van elektriciteitsverbruik van apparatuur/componenten in de technische ruimte.</t>
  </si>
  <si>
    <t xml:space="preserve">De debietkaart geeft een indicatie van het maximaal haalbare debiet per doublet (bij HTO bestaat een doublet uit 1 hete en 1 lauwe bron). De berekende waarden zijn een eerste indicatie. Voor de achterliggende aannames wordt verwezen naar de rapportage (Hoge Temperatuur Opslag van warmte, Stand der techniek en bodempotentie RES Rotterdam Den Haag &amp; omgeving Leiden, november 2023). Wanneer projectspecifiek wordt gekeken naar de bodemgeschiktheid, kan een ander beeld ontstaan van het maximaal haalbare debiet. Ook hangt het maximale debiet af van de temperaturen in de hete en lauwe bron. Voor een zo goed mogelijke inschatting van het haalbare debiet is het advies om hiervoor een geohydrologisch expert te raadplegen.  Merk verder op dat een groter debiet niet altijd persé beter is. Een groter debiet zal vaak een gevolg zijn van een dikker pakket, een hogere doorlatendheid of een combinatie hiervan. Dit zorgt voor meer opdrijving van warmte, waardoor het terugwinrendement afneemt. Het vinden van de beste locatie voor HTO is dus een samenspel tussen terugwinrendement en maximaal debiet. 
De diepte van de bronnen kan bepaald worden aan de hand van de dieptekaart. Deze is relevant voor het bepalen van de boorkosten. </t>
  </si>
  <si>
    <t>Debietafhankelijke investeringskosten</t>
  </si>
  <si>
    <t>De kaarten kunnen worden gedownload via de volgende link:</t>
  </si>
  <si>
    <t>Disclaimer</t>
  </si>
  <si>
    <t xml:space="preserve">Deze tool is met de grootste zorg samengesteld. Het gebruik in samenhang met de Design Toolkit en de interpretatie vraagt echter de nodige expertise. Daarom kan aan de verstrekte informatie geen rechten worden ontleend. </t>
  </si>
  <si>
    <t>https://www.ebn.nl/wp-content/uploads/2024/01/HTO-potentiekaarten-1.zip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</si>
</sst>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0_ ;_ * \-#,##0.0_ ;_ * &quot;-&quot;??_ ;_ @_ "/>
    <numFmt numFmtId="165" formatCode="_ * #,##0_ ;_ * \-#,##0_ ;_ * &quot;-&quot;??_ ;_ @_ "/>
    <numFmt numFmtId="166" formatCode="_ * #,##0.0_ ;_ * \-#,##0.0_ ;_ * &quot;-&quot;?_ ;_ @_ "/>
  </numFmts>
  <fonts count="6" x14ac:knownFonts="1">
    <font>
      <sz val="9"/>
      <color theme="1"/>
      <name val="Trebuchet MS"/>
      <family val="2"/>
    </font>
    <font>
      <sz val="9"/>
      <color theme="1"/>
      <name val="Trebuchet MS"/>
      <family val="2"/>
    </font>
    <font>
      <b/>
      <sz val="9"/>
      <color theme="1"/>
      <name val="Trebuchet MS"/>
      <family val="2"/>
    </font>
    <font>
      <b/>
      <sz val="12"/>
      <color theme="1"/>
      <name val="Trebuchet MS"/>
      <family val="2"/>
    </font>
    <font>
      <sz val="12"/>
      <color theme="1"/>
      <name val="Trebuchet MS"/>
      <family val="2"/>
    </font>
    <font>
      <u/>
      <sz val="9"/>
      <color theme="10"/>
      <name val="Trebuchet MS"/>
      <family val="2"/>
    </font>
  </fonts>
  <fills count="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66">
    <xf numFmtId="0" fontId="0" fillId="0" borderId="0" xfId="0"/>
    <xf numFmtId="165" fontId="0" fillId="2" borderId="0" xfId="1" applyNumberFormat="1" applyFont="1" applyFill="1" applyBorder="1"/>
    <xf numFmtId="0" fontId="0" fillId="2" borderId="4" xfId="0" applyFill="1" applyBorder="1"/>
    <xf numFmtId="0" fontId="0" fillId="3" borderId="6" xfId="0" applyFill="1" applyBorder="1"/>
    <xf numFmtId="0" fontId="0" fillId="4" borderId="0" xfId="0" applyFill="1"/>
    <xf numFmtId="0" fontId="3" fillId="4" borderId="9" xfId="0" applyFont="1" applyFill="1" applyBorder="1"/>
    <xf numFmtId="0" fontId="0" fillId="4" borderId="10" xfId="0" applyFill="1" applyBorder="1"/>
    <xf numFmtId="0" fontId="0" fillId="4" borderId="11" xfId="0" applyFill="1" applyBorder="1"/>
    <xf numFmtId="0" fontId="0" fillId="4" borderId="4" xfId="0" applyFill="1" applyBorder="1"/>
    <xf numFmtId="0" fontId="0" fillId="4" borderId="5" xfId="0" applyFill="1" applyBorder="1"/>
    <xf numFmtId="0" fontId="0" fillId="4" borderId="4" xfId="0" applyFill="1" applyBorder="1" applyAlignment="1">
      <alignment horizontal="left" vertical="top" wrapText="1"/>
    </xf>
    <xf numFmtId="0" fontId="0" fillId="4" borderId="0" xfId="0" applyFill="1" applyAlignment="1">
      <alignment horizontal="left" vertical="top" wrapText="1"/>
    </xf>
    <xf numFmtId="0" fontId="0" fillId="4" borderId="5" xfId="0" applyFill="1" applyBorder="1" applyAlignment="1">
      <alignment horizontal="left" vertical="top" wrapText="1"/>
    </xf>
    <xf numFmtId="0" fontId="2" fillId="4" borderId="4" xfId="0" applyFont="1" applyFill="1" applyBorder="1" applyAlignment="1">
      <alignment horizontal="left" vertical="top" wrapText="1"/>
    </xf>
    <xf numFmtId="0" fontId="0" fillId="4" borderId="6" xfId="0" applyFill="1" applyBorder="1"/>
    <xf numFmtId="0" fontId="0" fillId="5" borderId="4" xfId="0" applyFill="1" applyBorder="1"/>
    <xf numFmtId="0" fontId="0" fillId="4" borderId="7" xfId="0" applyFill="1" applyBorder="1" applyAlignment="1">
      <alignment horizontal="center"/>
    </xf>
    <xf numFmtId="0" fontId="0" fillId="4" borderId="7" xfId="0" applyFill="1" applyBorder="1"/>
    <xf numFmtId="0" fontId="0" fillId="4" borderId="8" xfId="0" applyFill="1" applyBorder="1"/>
    <xf numFmtId="0" fontId="0" fillId="4" borderId="0" xfId="0" applyFill="1" applyAlignment="1">
      <alignment horizontal="center"/>
    </xf>
    <xf numFmtId="0" fontId="2" fillId="4" borderId="4" xfId="0" applyFont="1" applyFill="1" applyBorder="1"/>
    <xf numFmtId="0" fontId="0" fillId="6" borderId="0" xfId="0" applyFill="1"/>
    <xf numFmtId="0" fontId="4" fillId="6" borderId="0" xfId="0" applyFont="1" applyFill="1"/>
    <xf numFmtId="164" fontId="0" fillId="3" borderId="0" xfId="1" applyNumberFormat="1" applyFont="1" applyFill="1" applyBorder="1"/>
    <xf numFmtId="165" fontId="0" fillId="3" borderId="0" xfId="0" applyNumberFormat="1" applyFill="1"/>
    <xf numFmtId="164" fontId="0" fillId="3" borderId="7" xfId="1" applyNumberFormat="1" applyFont="1" applyFill="1" applyBorder="1"/>
    <xf numFmtId="0" fontId="4" fillId="4" borderId="10" xfId="0" applyFont="1" applyFill="1" applyBorder="1"/>
    <xf numFmtId="0" fontId="4" fillId="4" borderId="11" xfId="0" applyFont="1" applyFill="1" applyBorder="1"/>
    <xf numFmtId="0" fontId="0" fillId="6" borderId="0" xfId="0" applyFill="1" applyAlignment="1">
      <alignment wrapText="1"/>
    </xf>
    <xf numFmtId="0" fontId="2" fillId="4" borderId="1" xfId="0" applyFont="1" applyFill="1" applyBorder="1"/>
    <xf numFmtId="0" fontId="0" fillId="4" borderId="2" xfId="0" applyFill="1" applyBorder="1"/>
    <xf numFmtId="0" fontId="0" fillId="4" borderId="3" xfId="0" applyFill="1" applyBorder="1"/>
    <xf numFmtId="165" fontId="0" fillId="5" borderId="0" xfId="1" applyNumberFormat="1" applyFont="1" applyFill="1" applyBorder="1"/>
    <xf numFmtId="165" fontId="0" fillId="5" borderId="7" xfId="0" applyNumberFormat="1" applyFill="1" applyBorder="1"/>
    <xf numFmtId="0" fontId="0" fillId="2" borderId="7" xfId="0" applyFill="1" applyBorder="1"/>
    <xf numFmtId="165" fontId="0" fillId="5" borderId="0" xfId="0" applyNumberFormat="1" applyFill="1"/>
    <xf numFmtId="0" fontId="0" fillId="2" borderId="0" xfId="0" applyFill="1"/>
    <xf numFmtId="9" fontId="0" fillId="2" borderId="0" xfId="0" applyNumberFormat="1" applyFill="1"/>
    <xf numFmtId="9" fontId="0" fillId="4" borderId="0" xfId="0" applyNumberFormat="1" applyFill="1"/>
    <xf numFmtId="0" fontId="0" fillId="4" borderId="0" xfId="0" applyFill="1" applyAlignment="1">
      <alignment horizontal="center" vertical="top"/>
    </xf>
    <xf numFmtId="0" fontId="0" fillId="4" borderId="6" xfId="0" applyFill="1" applyBorder="1" applyAlignment="1">
      <alignment horizontal="left" vertical="top"/>
    </xf>
    <xf numFmtId="0" fontId="0" fillId="4" borderId="7" xfId="0" applyFill="1" applyBorder="1" applyAlignment="1">
      <alignment horizontal="center" vertical="top"/>
    </xf>
    <xf numFmtId="0" fontId="0" fillId="2" borderId="7" xfId="0" applyFill="1" applyBorder="1" applyAlignment="1">
      <alignment horizontal="right" vertical="top"/>
    </xf>
    <xf numFmtId="165" fontId="0" fillId="0" borderId="0" xfId="1" applyNumberFormat="1" applyFont="1" applyFill="1" applyBorder="1"/>
    <xf numFmtId="166" fontId="0" fillId="4" borderId="0" xfId="0" applyNumberFormat="1" applyFill="1"/>
    <xf numFmtId="165" fontId="0" fillId="4" borderId="0" xfId="0" applyNumberFormat="1" applyFill="1"/>
    <xf numFmtId="165" fontId="0" fillId="4" borderId="7" xfId="0" applyNumberFormat="1" applyFill="1" applyBorder="1"/>
    <xf numFmtId="0" fontId="0" fillId="4" borderId="4" xfId="0" applyFill="1" applyBorder="1" applyAlignment="1">
      <alignment horizontal="left" vertical="top" wrapText="1"/>
    </xf>
    <xf numFmtId="0" fontId="0" fillId="4" borderId="0" xfId="0" applyFill="1" applyAlignment="1">
      <alignment horizontal="left" vertical="top" wrapText="1"/>
    </xf>
    <xf numFmtId="0" fontId="5" fillId="4" borderId="0" xfId="2" applyFill="1" applyBorder="1" applyAlignment="1">
      <alignment horizontal="left" vertical="top" wrapText="1"/>
    </xf>
    <xf numFmtId="0" fontId="5" fillId="4" borderId="5" xfId="2" applyFill="1" applyBorder="1" applyAlignment="1">
      <alignment horizontal="left" vertical="top" wrapText="1"/>
    </xf>
    <xf numFmtId="0" fontId="0" fillId="4" borderId="9" xfId="0" applyFill="1" applyBorder="1" applyAlignment="1">
      <alignment horizontal="left" vertical="top" wrapText="1"/>
    </xf>
    <xf numFmtId="0" fontId="0" fillId="4" borderId="10" xfId="0" applyFill="1" applyBorder="1" applyAlignment="1">
      <alignment horizontal="left" vertical="top" wrapText="1"/>
    </xf>
    <xf numFmtId="0" fontId="0" fillId="4" borderId="11" xfId="0" applyFill="1" applyBorder="1" applyAlignment="1">
      <alignment horizontal="left" vertical="top" wrapText="1"/>
    </xf>
    <xf numFmtId="0" fontId="0" fillId="4" borderId="5" xfId="0" applyFill="1" applyBorder="1" applyAlignment="1">
      <alignment horizontal="left" vertical="top" wrapText="1"/>
    </xf>
    <xf numFmtId="0" fontId="0" fillId="4" borderId="1" xfId="0" applyFill="1" applyBorder="1" applyAlignment="1">
      <alignment horizontal="left" vertical="top" wrapText="1"/>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6" xfId="0" quotePrefix="1" applyFill="1" applyBorder="1" applyAlignment="1">
      <alignment horizontal="left" vertical="top" wrapText="1"/>
    </xf>
    <xf numFmtId="0" fontId="0" fillId="4" borderId="7" xfId="0" quotePrefix="1" applyFill="1" applyBorder="1" applyAlignment="1">
      <alignment horizontal="left" vertical="top" wrapText="1"/>
    </xf>
    <xf numFmtId="0" fontId="0" fillId="4" borderId="8" xfId="0" quotePrefix="1" applyFill="1" applyBorder="1" applyAlignment="1">
      <alignment horizontal="left" vertical="top" wrapText="1"/>
    </xf>
    <xf numFmtId="0" fontId="0" fillId="4" borderId="7" xfId="0" applyFill="1" applyBorder="1" applyAlignment="1">
      <alignment horizontal="left" vertical="top" wrapText="1"/>
    </xf>
    <xf numFmtId="0" fontId="0" fillId="4" borderId="8" xfId="0" applyFill="1" applyBorder="1" applyAlignment="1">
      <alignment horizontal="left" vertical="top" wrapText="1"/>
    </xf>
    <xf numFmtId="0" fontId="0" fillId="4" borderId="1" xfId="0" quotePrefix="1" applyFill="1" applyBorder="1" applyAlignment="1">
      <alignment horizontal="left" vertical="top" wrapText="1"/>
    </xf>
    <xf numFmtId="0" fontId="0" fillId="4" borderId="2" xfId="0" quotePrefix="1" applyFill="1" applyBorder="1" applyAlignment="1">
      <alignment horizontal="left" vertical="top" wrapText="1"/>
    </xf>
    <xf numFmtId="0" fontId="0" fillId="4" borderId="3" xfId="0" quotePrefix="1" applyFill="1" applyBorder="1" applyAlignment="1">
      <alignment horizontal="left" vertical="top" wrapText="1"/>
    </xf>
  </cellXfs>
  <cellStyles count="3">
    <cellStyle name="Hyperlink" xfId="2" builtinId="8"/>
    <cellStyle name="Komma" xfId="1" builtinId="3"/>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leuren IF Technology">
      <a:dk1>
        <a:srgbClr val="000000"/>
      </a:dk1>
      <a:lt1>
        <a:srgbClr val="FFFFFF"/>
      </a:lt1>
      <a:dk2>
        <a:srgbClr val="000000"/>
      </a:dk2>
      <a:lt2>
        <a:srgbClr val="FFFFFF"/>
      </a:lt2>
      <a:accent1>
        <a:srgbClr val="004587"/>
      </a:accent1>
      <a:accent2>
        <a:srgbClr val="45A0A4"/>
      </a:accent2>
      <a:accent3>
        <a:srgbClr val="006C82"/>
      </a:accent3>
      <a:accent4>
        <a:srgbClr val="71112A"/>
      </a:accent4>
      <a:accent5>
        <a:srgbClr val="A50F0A"/>
      </a:accent5>
      <a:accent6>
        <a:srgbClr val="DD7000"/>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bn.nl/wp-content/uploads/2024/01/HTO-potentiekaarten-1.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868E0-7890-4F4E-9A13-90B9B5EB042C}">
  <dimension ref="B1:F68"/>
  <sheetViews>
    <sheetView tabSelected="1" zoomScaleNormal="100" workbookViewId="0">
      <selection activeCell="B22" sqref="B22:F22"/>
    </sheetView>
  </sheetViews>
  <sheetFormatPr defaultColWidth="9" defaultRowHeight="15" x14ac:dyDescent="0.35"/>
  <cols>
    <col min="1" max="1" width="2.83203125" style="21" customWidth="1"/>
    <col min="2" max="2" width="44.33203125" style="21" customWidth="1"/>
    <col min="3" max="3" width="16.33203125" style="21" customWidth="1"/>
    <col min="4" max="4" width="13.1640625" style="21" customWidth="1"/>
    <col min="5" max="5" width="11.83203125" style="21" customWidth="1"/>
    <col min="6" max="6" width="95.33203125" style="21" customWidth="1"/>
    <col min="7" max="16384" width="9" style="21"/>
  </cols>
  <sheetData>
    <row r="1" spans="2:6" ht="15.75" thickBot="1" x14ac:dyDescent="0.4"/>
    <row r="2" spans="2:6" ht="18.75" thickBot="1" x14ac:dyDescent="0.4">
      <c r="B2" s="5" t="s">
        <v>59</v>
      </c>
      <c r="C2" s="6"/>
      <c r="D2" s="6"/>
      <c r="E2" s="6"/>
      <c r="F2" s="7"/>
    </row>
    <row r="3" spans="2:6" ht="34.5" customHeight="1" thickBot="1" x14ac:dyDescent="0.4">
      <c r="B3" s="51" t="s">
        <v>60</v>
      </c>
      <c r="C3" s="52"/>
      <c r="D3" s="52"/>
      <c r="E3" s="52"/>
      <c r="F3" s="53"/>
    </row>
    <row r="4" spans="2:6" ht="15.75" thickBot="1" x14ac:dyDescent="0.4"/>
    <row r="5" spans="2:6" ht="18.75" thickBot="1" x14ac:dyDescent="0.4">
      <c r="B5" s="5" t="s">
        <v>11</v>
      </c>
      <c r="C5" s="6"/>
      <c r="D5" s="6"/>
      <c r="E5" s="6"/>
      <c r="F5" s="7"/>
    </row>
    <row r="6" spans="2:6" ht="30" customHeight="1" x14ac:dyDescent="0.35">
      <c r="B6" s="55" t="s">
        <v>19</v>
      </c>
      <c r="C6" s="56"/>
      <c r="D6" s="56"/>
      <c r="E6" s="56"/>
      <c r="F6" s="57"/>
    </row>
    <row r="7" spans="2:6" x14ac:dyDescent="0.35">
      <c r="B7" s="8"/>
      <c r="C7" s="4"/>
      <c r="D7" s="4"/>
      <c r="E7" s="4"/>
      <c r="F7" s="9"/>
    </row>
    <row r="8" spans="2:6" ht="51" customHeight="1" x14ac:dyDescent="0.35">
      <c r="B8" s="47" t="s">
        <v>52</v>
      </c>
      <c r="C8" s="48"/>
      <c r="D8" s="48"/>
      <c r="E8" s="48"/>
      <c r="F8" s="54"/>
    </row>
    <row r="9" spans="2:6" ht="28.9" customHeight="1" x14ac:dyDescent="0.35">
      <c r="B9" s="47" t="s">
        <v>22</v>
      </c>
      <c r="C9" s="48"/>
      <c r="D9" s="48"/>
      <c r="E9" s="48"/>
      <c r="F9" s="54"/>
    </row>
    <row r="10" spans="2:6" ht="15.6" customHeight="1" x14ac:dyDescent="0.35">
      <c r="B10" s="10"/>
      <c r="C10" s="11"/>
      <c r="D10" s="11"/>
      <c r="E10" s="11"/>
      <c r="F10" s="12"/>
    </row>
    <row r="11" spans="2:6" ht="15" customHeight="1" x14ac:dyDescent="0.35">
      <c r="B11" s="47" t="s">
        <v>58</v>
      </c>
      <c r="C11" s="48"/>
      <c r="D11" s="49" t="s">
        <v>61</v>
      </c>
      <c r="E11" s="49"/>
      <c r="F11" s="50"/>
    </row>
    <row r="12" spans="2:6" ht="15" customHeight="1" x14ac:dyDescent="0.35">
      <c r="B12" s="10"/>
      <c r="C12" s="11"/>
      <c r="D12" s="11"/>
      <c r="E12" s="11"/>
      <c r="F12" s="12"/>
    </row>
    <row r="13" spans="2:6" ht="13.15" customHeight="1" x14ac:dyDescent="0.35">
      <c r="B13" s="13" t="s">
        <v>15</v>
      </c>
      <c r="C13" s="11"/>
      <c r="D13" s="11"/>
      <c r="E13" s="11"/>
      <c r="F13" s="12"/>
    </row>
    <row r="14" spans="2:6" ht="13.15" customHeight="1" x14ac:dyDescent="0.35">
      <c r="B14" s="2"/>
      <c r="C14" s="48" t="s">
        <v>16</v>
      </c>
      <c r="D14" s="48"/>
      <c r="E14" s="48"/>
      <c r="F14" s="54"/>
    </row>
    <row r="15" spans="2:6" ht="13.15" customHeight="1" x14ac:dyDescent="0.35">
      <c r="B15" s="15"/>
      <c r="C15" s="48" t="s">
        <v>17</v>
      </c>
      <c r="D15" s="48"/>
      <c r="E15" s="48"/>
      <c r="F15" s="54"/>
    </row>
    <row r="16" spans="2:6" ht="13.15" customHeight="1" thickBot="1" x14ac:dyDescent="0.4">
      <c r="B16" s="3"/>
      <c r="C16" s="61" t="s">
        <v>18</v>
      </c>
      <c r="D16" s="61"/>
      <c r="E16" s="61"/>
      <c r="F16" s="62"/>
    </row>
    <row r="17" spans="2:6" ht="15.75" thickBot="1" x14ac:dyDescent="0.4"/>
    <row r="18" spans="2:6" ht="18.75" thickBot="1" x14ac:dyDescent="0.4">
      <c r="B18" s="5" t="s">
        <v>20</v>
      </c>
      <c r="C18" s="6"/>
      <c r="D18" s="6"/>
      <c r="E18" s="6"/>
      <c r="F18" s="7"/>
    </row>
    <row r="19" spans="2:6" ht="95.25" customHeight="1" thickBot="1" x14ac:dyDescent="0.4">
      <c r="B19" s="58" t="s">
        <v>53</v>
      </c>
      <c r="C19" s="59"/>
      <c r="D19" s="59"/>
      <c r="E19" s="59"/>
      <c r="F19" s="60"/>
    </row>
    <row r="20" spans="2:6" ht="15.75" thickBot="1" x14ac:dyDescent="0.4"/>
    <row r="21" spans="2:6" ht="18.75" thickBot="1" x14ac:dyDescent="0.4">
      <c r="B21" s="5" t="s">
        <v>28</v>
      </c>
      <c r="C21" s="6"/>
      <c r="D21" s="6"/>
      <c r="E21" s="6"/>
      <c r="F21" s="7"/>
    </row>
    <row r="22" spans="2:6" ht="125.25" customHeight="1" x14ac:dyDescent="0.35">
      <c r="B22" s="55" t="s">
        <v>56</v>
      </c>
      <c r="C22" s="56"/>
      <c r="D22" s="56"/>
      <c r="E22" s="56"/>
      <c r="F22" s="57"/>
    </row>
    <row r="23" spans="2:6" ht="12" customHeight="1" x14ac:dyDescent="0.35">
      <c r="B23" s="10"/>
      <c r="C23" s="11"/>
      <c r="D23" s="11"/>
      <c r="E23" s="11"/>
      <c r="F23" s="12"/>
    </row>
    <row r="24" spans="2:6" x14ac:dyDescent="0.35">
      <c r="B24" s="8" t="s">
        <v>25</v>
      </c>
      <c r="C24" s="19" t="s">
        <v>23</v>
      </c>
      <c r="D24" s="1">
        <v>150</v>
      </c>
      <c r="E24" s="4"/>
      <c r="F24" s="9"/>
    </row>
    <row r="25" spans="2:6" ht="15.75" customHeight="1" x14ac:dyDescent="0.35">
      <c r="B25" s="8" t="s">
        <v>29</v>
      </c>
      <c r="C25" s="19" t="s">
        <v>30</v>
      </c>
      <c r="D25" s="1">
        <v>150</v>
      </c>
      <c r="E25" s="48" t="s">
        <v>51</v>
      </c>
      <c r="F25" s="54"/>
    </row>
    <row r="26" spans="2:6" ht="17.25" customHeight="1" thickBot="1" x14ac:dyDescent="0.4">
      <c r="B26" s="14"/>
      <c r="C26" s="16"/>
      <c r="D26" s="17"/>
      <c r="E26" s="61"/>
      <c r="F26" s="62"/>
    </row>
    <row r="27" spans="2:6" ht="13.9" customHeight="1" thickBot="1" x14ac:dyDescent="0.4"/>
    <row r="28" spans="2:6" ht="18.75" thickBot="1" x14ac:dyDescent="0.4">
      <c r="B28" s="5" t="s">
        <v>27</v>
      </c>
      <c r="C28" s="6"/>
      <c r="D28" s="6"/>
      <c r="E28" s="6"/>
      <c r="F28" s="7"/>
    </row>
    <row r="29" spans="2:6" s="28" customFormat="1" ht="108" customHeight="1" x14ac:dyDescent="0.35">
      <c r="B29" s="63" t="s">
        <v>54</v>
      </c>
      <c r="C29" s="64"/>
      <c r="D29" s="64"/>
      <c r="E29" s="64"/>
      <c r="F29" s="65"/>
    </row>
    <row r="30" spans="2:6" x14ac:dyDescent="0.35">
      <c r="B30" s="8"/>
      <c r="C30" s="4"/>
      <c r="D30" s="4"/>
      <c r="E30" s="4"/>
      <c r="F30" s="9"/>
    </row>
    <row r="31" spans="2:6" ht="15.75" thickBot="1" x14ac:dyDescent="0.4">
      <c r="B31" s="14" t="s">
        <v>24</v>
      </c>
      <c r="C31" s="16" t="s">
        <v>23</v>
      </c>
      <c r="D31" s="34">
        <v>150</v>
      </c>
      <c r="E31" s="17"/>
      <c r="F31" s="18"/>
    </row>
    <row r="32" spans="2:6" ht="15.75" thickBot="1" x14ac:dyDescent="0.4"/>
    <row r="33" spans="2:6" s="22" customFormat="1" ht="18.75" thickBot="1" x14ac:dyDescent="0.4">
      <c r="B33" s="5" t="s">
        <v>21</v>
      </c>
      <c r="C33" s="26"/>
      <c r="D33" s="26"/>
      <c r="E33" s="26"/>
      <c r="F33" s="27"/>
    </row>
    <row r="34" spans="2:6" ht="30.6" customHeight="1" x14ac:dyDescent="0.35">
      <c r="B34" s="55" t="s">
        <v>43</v>
      </c>
      <c r="C34" s="56"/>
      <c r="D34" s="56"/>
      <c r="E34" s="56"/>
      <c r="F34" s="57"/>
    </row>
    <row r="35" spans="2:6" x14ac:dyDescent="0.35">
      <c r="B35" s="8"/>
      <c r="C35" s="4"/>
      <c r="D35" s="4"/>
      <c r="E35" s="4"/>
      <c r="F35" s="9"/>
    </row>
    <row r="36" spans="2:6" x14ac:dyDescent="0.35">
      <c r="B36" s="20" t="s">
        <v>12</v>
      </c>
      <c r="C36" s="4"/>
      <c r="D36" s="4"/>
      <c r="E36" s="4"/>
      <c r="F36" s="9"/>
    </row>
    <row r="37" spans="2:6" x14ac:dyDescent="0.35">
      <c r="B37" s="8" t="s">
        <v>42</v>
      </c>
      <c r="C37" s="19" t="s">
        <v>5</v>
      </c>
      <c r="D37" s="1">
        <v>0</v>
      </c>
      <c r="E37" s="48" t="s">
        <v>44</v>
      </c>
      <c r="F37" s="54"/>
    </row>
    <row r="38" spans="2:6" x14ac:dyDescent="0.35">
      <c r="B38" s="8"/>
      <c r="C38" s="19"/>
      <c r="D38" s="43"/>
      <c r="E38" s="48"/>
      <c r="F38" s="54"/>
    </row>
    <row r="39" spans="2:6" x14ac:dyDescent="0.35">
      <c r="B39" s="8" t="s">
        <v>36</v>
      </c>
      <c r="C39" s="19" t="s">
        <v>5</v>
      </c>
      <c r="D39" s="1">
        <v>1</v>
      </c>
      <c r="E39" s="4" t="s">
        <v>45</v>
      </c>
      <c r="F39" s="9"/>
    </row>
    <row r="40" spans="2:6" x14ac:dyDescent="0.35">
      <c r="B40" s="8" t="s">
        <v>7</v>
      </c>
      <c r="C40" s="19" t="s">
        <v>9</v>
      </c>
      <c r="D40" s="36">
        <v>150</v>
      </c>
      <c r="E40" s="4"/>
      <c r="F40" s="9"/>
    </row>
    <row r="41" spans="2:6" x14ac:dyDescent="0.35">
      <c r="B41" s="8" t="s">
        <v>37</v>
      </c>
      <c r="C41" s="19" t="s">
        <v>0</v>
      </c>
      <c r="D41" s="37">
        <v>0.2</v>
      </c>
      <c r="E41" s="4" t="s">
        <v>46</v>
      </c>
      <c r="F41" s="9"/>
    </row>
    <row r="42" spans="2:6" x14ac:dyDescent="0.35">
      <c r="B42" s="8" t="s">
        <v>38</v>
      </c>
      <c r="C42" s="19" t="s">
        <v>0</v>
      </c>
      <c r="D42" s="37">
        <v>0.1</v>
      </c>
      <c r="E42" s="4"/>
      <c r="F42" s="9"/>
    </row>
    <row r="43" spans="2:6" x14ac:dyDescent="0.35">
      <c r="B43" s="8"/>
      <c r="C43" s="4"/>
      <c r="D43" s="38"/>
      <c r="E43" s="4"/>
      <c r="F43" s="9"/>
    </row>
    <row r="44" spans="2:6" x14ac:dyDescent="0.35">
      <c r="B44" s="20" t="s">
        <v>13</v>
      </c>
      <c r="C44" s="4"/>
      <c r="D44" s="4"/>
      <c r="E44" s="4"/>
      <c r="F44" s="9"/>
    </row>
    <row r="45" spans="2:6" x14ac:dyDescent="0.35">
      <c r="B45" s="8" t="s">
        <v>8</v>
      </c>
      <c r="C45" s="19" t="s">
        <v>10</v>
      </c>
      <c r="D45" s="36">
        <v>0.28999999999999998</v>
      </c>
      <c r="E45" s="4"/>
      <c r="F45" s="9"/>
    </row>
    <row r="46" spans="2:6" x14ac:dyDescent="0.35">
      <c r="B46" s="8"/>
      <c r="C46" s="19"/>
      <c r="D46" s="4"/>
      <c r="E46" s="48"/>
      <c r="F46" s="54"/>
    </row>
    <row r="47" spans="2:6" x14ac:dyDescent="0.35">
      <c r="B47" s="20" t="s">
        <v>35</v>
      </c>
      <c r="C47" s="19"/>
      <c r="D47" s="4"/>
      <c r="E47" s="4"/>
      <c r="F47" s="9"/>
    </row>
    <row r="48" spans="2:6" x14ac:dyDescent="0.35">
      <c r="B48" s="8" t="s">
        <v>32</v>
      </c>
      <c r="C48" s="39" t="s">
        <v>0</v>
      </c>
      <c r="D48" s="36">
        <v>150</v>
      </c>
      <c r="E48" s="4"/>
      <c r="F48" s="9"/>
    </row>
    <row r="49" spans="2:6" x14ac:dyDescent="0.35">
      <c r="B49" s="8" t="s">
        <v>33</v>
      </c>
      <c r="C49" s="39" t="s">
        <v>0</v>
      </c>
      <c r="D49" s="36">
        <v>75</v>
      </c>
      <c r="E49" s="4"/>
      <c r="F49" s="9"/>
    </row>
    <row r="50" spans="2:6" ht="13.9" customHeight="1" thickBot="1" x14ac:dyDescent="0.4">
      <c r="B50" s="40" t="s">
        <v>34</v>
      </c>
      <c r="C50" s="41" t="s">
        <v>0</v>
      </c>
      <c r="D50" s="42">
        <v>100</v>
      </c>
      <c r="E50" s="61" t="s">
        <v>55</v>
      </c>
      <c r="F50" s="62"/>
    </row>
    <row r="51" spans="2:6" ht="15.75" thickBot="1" x14ac:dyDescent="0.4"/>
    <row r="52" spans="2:6" ht="18.75" thickBot="1" x14ac:dyDescent="0.4">
      <c r="B52" s="5" t="s">
        <v>14</v>
      </c>
      <c r="C52" s="6"/>
      <c r="D52" s="6"/>
      <c r="E52" s="6"/>
      <c r="F52" s="7"/>
    </row>
    <row r="53" spans="2:6" x14ac:dyDescent="0.35">
      <c r="B53" s="29"/>
      <c r="C53" s="30"/>
      <c r="D53" s="30"/>
      <c r="E53" s="30"/>
      <c r="F53" s="31"/>
    </row>
    <row r="54" spans="2:6" x14ac:dyDescent="0.35">
      <c r="B54" s="8" t="s">
        <v>26</v>
      </c>
      <c r="C54" s="19" t="s">
        <v>0</v>
      </c>
      <c r="D54" s="32">
        <f>_xlfn.CEILING.MATH(D31/D24,1)</f>
        <v>1</v>
      </c>
      <c r="E54" s="48" t="s">
        <v>50</v>
      </c>
      <c r="F54" s="54"/>
    </row>
    <row r="55" spans="2:6" ht="55.15" customHeight="1" x14ac:dyDescent="0.35">
      <c r="B55" s="8"/>
      <c r="C55" s="19"/>
      <c r="D55" s="4"/>
      <c r="E55" s="48"/>
      <c r="F55" s="54"/>
    </row>
    <row r="56" spans="2:6" x14ac:dyDescent="0.35">
      <c r="B56" s="8"/>
      <c r="C56" s="19"/>
      <c r="D56" s="4"/>
      <c r="E56" s="4"/>
      <c r="F56" s="9"/>
    </row>
    <row r="57" spans="2:6" x14ac:dyDescent="0.35">
      <c r="B57" s="20" t="s">
        <v>2</v>
      </c>
      <c r="C57" s="19"/>
      <c r="D57" s="4"/>
      <c r="E57" s="4"/>
      <c r="F57" s="9"/>
    </row>
    <row r="58" spans="2:6" x14ac:dyDescent="0.35">
      <c r="B58" s="8" t="s">
        <v>31</v>
      </c>
      <c r="C58" s="19" t="s">
        <v>3</v>
      </c>
      <c r="D58" s="35">
        <f>(1860*D25+634932)*D54</f>
        <v>913932</v>
      </c>
      <c r="E58" s="45"/>
      <c r="F58" s="9"/>
    </row>
    <row r="59" spans="2:6" x14ac:dyDescent="0.35">
      <c r="B59" s="8" t="s">
        <v>57</v>
      </c>
      <c r="C59" s="19" t="s">
        <v>3</v>
      </c>
      <c r="D59" s="32">
        <f>5050*D31+578773</f>
        <v>1336273</v>
      </c>
      <c r="E59" s="45"/>
      <c r="F59" s="9"/>
    </row>
    <row r="60" spans="2:6" ht="15.75" thickBot="1" x14ac:dyDescent="0.4">
      <c r="B60" s="14" t="s">
        <v>39</v>
      </c>
      <c r="C60" s="16" t="s">
        <v>3</v>
      </c>
      <c r="D60" s="33">
        <f>(D41+D42)*(D58+D59)</f>
        <v>675061.50000000012</v>
      </c>
      <c r="E60" s="46"/>
      <c r="F60" s="18"/>
    </row>
    <row r="61" spans="2:6" ht="15.75" thickBot="1" x14ac:dyDescent="0.4"/>
    <row r="62" spans="2:6" ht="18.75" thickBot="1" x14ac:dyDescent="0.4">
      <c r="B62" s="5" t="s">
        <v>1</v>
      </c>
      <c r="C62" s="6"/>
      <c r="D62" s="6"/>
      <c r="E62" s="6"/>
      <c r="F62" s="7"/>
    </row>
    <row r="63" spans="2:6" x14ac:dyDescent="0.35">
      <c r="B63" s="8" t="s">
        <v>2</v>
      </c>
      <c r="C63" s="19" t="s">
        <v>3</v>
      </c>
      <c r="D63" s="24">
        <f>ROUND(D58+D59+D60,-5)</f>
        <v>2900000</v>
      </c>
      <c r="E63" s="4"/>
      <c r="F63" s="9"/>
    </row>
    <row r="64" spans="2:6" x14ac:dyDescent="0.35">
      <c r="B64" s="8" t="s">
        <v>47</v>
      </c>
      <c r="C64" s="19" t="s">
        <v>4</v>
      </c>
      <c r="D64" s="24">
        <f>ROUND(134646+424*D31,-4)</f>
        <v>200000</v>
      </c>
      <c r="E64" s="4"/>
      <c r="F64" s="9"/>
    </row>
    <row r="65" spans="2:6" x14ac:dyDescent="0.35">
      <c r="B65" s="8" t="s">
        <v>48</v>
      </c>
      <c r="C65" s="19" t="s">
        <v>5</v>
      </c>
      <c r="D65" s="23">
        <f>(1/D48+1/D50)*D40+D39+D37</f>
        <v>3.5</v>
      </c>
      <c r="E65" s="44"/>
      <c r="F65" s="9"/>
    </row>
    <row r="66" spans="2:6" x14ac:dyDescent="0.35">
      <c r="B66" s="8" t="s">
        <v>49</v>
      </c>
      <c r="C66" s="19" t="s">
        <v>5</v>
      </c>
      <c r="D66" s="23">
        <f>(1/D49+1/D50)*D40</f>
        <v>3.5</v>
      </c>
      <c r="E66" s="44"/>
      <c r="F66" s="9"/>
    </row>
    <row r="67" spans="2:6" x14ac:dyDescent="0.35">
      <c r="B67" s="8" t="s">
        <v>40</v>
      </c>
      <c r="C67" s="19" t="s">
        <v>6</v>
      </c>
      <c r="D67" s="23">
        <f>(1/D48+1/D50)*D45*1000</f>
        <v>4.833333333333333</v>
      </c>
      <c r="E67" s="4"/>
      <c r="F67" s="9"/>
    </row>
    <row r="68" spans="2:6" ht="15.75" thickBot="1" x14ac:dyDescent="0.4">
      <c r="B68" s="14" t="s">
        <v>41</v>
      </c>
      <c r="C68" s="16" t="s">
        <v>6</v>
      </c>
      <c r="D68" s="25">
        <f>(1/D49+1/D50)*D45*1000</f>
        <v>6.7666666666666666</v>
      </c>
      <c r="E68" s="17"/>
      <c r="F68" s="18"/>
    </row>
  </sheetData>
  <sheetProtection algorithmName="SHA-512" hashValue="fV+HcrYhiFvmIb2FX6SOmf7pIZjA6R58wIPDEs3XVX11eK9EseO9A061J6ZCCf3nT5iL5GCi7+ozux2C/Z+evg==" saltValue="kglyONoImcVZfryprCOIDQ==" spinCount="100000" sheet="1" objects="1" scenarios="1"/>
  <protectedRanges>
    <protectedRange sqref="F11 D24 D25 D31 D37 D39 D40 D41 D42 D45 D48 D49 D50" name="Bereik1"/>
  </protectedRanges>
  <mergeCells count="18">
    <mergeCell ref="E54:F55"/>
    <mergeCell ref="E50:F50"/>
    <mergeCell ref="E37:F38"/>
    <mergeCell ref="B34:F34"/>
    <mergeCell ref="E25:F26"/>
    <mergeCell ref="B29:F29"/>
    <mergeCell ref="B11:C11"/>
    <mergeCell ref="D11:F11"/>
    <mergeCell ref="B3:F3"/>
    <mergeCell ref="E46:F46"/>
    <mergeCell ref="B9:F9"/>
    <mergeCell ref="B6:F6"/>
    <mergeCell ref="B8:F8"/>
    <mergeCell ref="B19:F19"/>
    <mergeCell ref="B22:F22"/>
    <mergeCell ref="C16:F16"/>
    <mergeCell ref="C15:F15"/>
    <mergeCell ref="C14:F14"/>
  </mergeCells>
  <hyperlinks>
    <hyperlink ref="D11" r:id="rId1" xr:uid="{25D06B68-D5B7-4C9F-951D-C383A5976695}"/>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861417DD109B419F3D743485C49B0A" ma:contentTypeVersion="4" ma:contentTypeDescription="Een nieuw document maken." ma:contentTypeScope="" ma:versionID="59d25bef860a994b9ff0d197fd9b4c71">
  <xsd:schema xmlns:xsd="http://www.w3.org/2001/XMLSchema" xmlns:xs="http://www.w3.org/2001/XMLSchema" xmlns:p="http://schemas.microsoft.com/office/2006/metadata/properties" xmlns:ns2="7acdb637-4e3b-465b-8296-e407698bff06" targetNamespace="http://schemas.microsoft.com/office/2006/metadata/properties" ma:root="true" ma:fieldsID="c59bfe86f0ba0371b730d495b309e86a" ns2:_="">
    <xsd:import namespace="7acdb637-4e3b-465b-8296-e407698bff0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cdb637-4e3b-465b-8296-e407698bff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4384DF-DA91-4AD1-9436-6B4E89A43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cdb637-4e3b-465b-8296-e407698bf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DF018D-FE59-4A34-9F4A-96DAACC770FF}">
  <ds:schemaRefs>
    <ds:schemaRef ds:uri="http://schemas.microsoft.com/sharepoint/v3/contenttype/forms"/>
  </ds:schemaRefs>
</ds:datastoreItem>
</file>

<file path=customXml/itemProps3.xml><?xml version="1.0" encoding="utf-8"?>
<ds:datastoreItem xmlns:ds="http://schemas.openxmlformats.org/officeDocument/2006/customXml" ds:itemID="{9C2122C6-0F44-4E8F-AF77-8A092DE8553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Kleinlugtenbelt</dc:creator>
  <cp:lastModifiedBy>Rob Kleinlugtenbelt</cp:lastModifiedBy>
  <dcterms:created xsi:type="dcterms:W3CDTF">2023-11-29T14:38:02Z</dcterms:created>
  <dcterms:modified xsi:type="dcterms:W3CDTF">2024-02-12T10:52:27Z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0x0101007D861417DD109B419F3D743485C49B0A</vt:lpwstr>
  </property>
</Properties>
</file>